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Отчет" sheetId="1" r:id="rId1"/>
    <sheet name="Расходы" sheetId="8" r:id="rId2"/>
    <sheet name="Доходы_Сбербанк" sheetId="10" r:id="rId3"/>
    <sheet name="Доходы_ЮMoney" sheetId="11" r:id="rId4"/>
  </sheets>
  <definedNames>
    <definedName name="_xlnm._FilterDatabase" localSheetId="2" hidden="1">Доходы_Сбербанк!$B$11:$E$17</definedName>
    <definedName name="_xlnm._FilterDatabase" localSheetId="3" hidden="1">Доходы_ЮMoney!$B$11:$H$11</definedName>
  </definedNames>
  <calcPr calcId="162913"/>
</workbook>
</file>

<file path=xl/calcChain.xml><?xml version="1.0" encoding="utf-8"?>
<calcChain xmlns="http://schemas.openxmlformats.org/spreadsheetml/2006/main">
  <c r="D25" i="1" l="1"/>
  <c r="D30" i="1"/>
  <c r="C17" i="10" l="1"/>
  <c r="D16" i="8" l="1"/>
  <c r="D29" i="1"/>
  <c r="E45" i="11" l="1"/>
  <c r="D17" i="1" l="1"/>
  <c r="D20" i="1" l="1"/>
  <c r="D16" i="1" l="1"/>
  <c r="D19" i="8"/>
  <c r="D26" i="1" s="1"/>
  <c r="D23" i="1"/>
  <c r="D22" i="1" l="1"/>
  <c r="D28" i="1" s="1"/>
</calcChain>
</file>

<file path=xl/sharedStrings.xml><?xml version="1.0" encoding="utf-8"?>
<sst xmlns="http://schemas.openxmlformats.org/spreadsheetml/2006/main" count="137" uniqueCount="73">
  <si>
    <t xml:space="preserve"> </t>
  </si>
  <si>
    <t>Через платежную систему ЮMoney</t>
  </si>
  <si>
    <t>На расчетный счет Фонда в ПАО "Сбербанк"</t>
  </si>
  <si>
    <t>Административно-хозяйственные расходы</t>
  </si>
  <si>
    <t>Детализация произведенных расходов</t>
  </si>
  <si>
    <t>Сумма, руб.</t>
  </si>
  <si>
    <t>Назначение платежа</t>
  </si>
  <si>
    <t>Итого</t>
  </si>
  <si>
    <t>Дата зачисления на р/сч</t>
  </si>
  <si>
    <t>Благотворитель</t>
  </si>
  <si>
    <t>Пожертвования через платёжную систему ЮMoney</t>
  </si>
  <si>
    <t>Назначение</t>
  </si>
  <si>
    <t>Дата</t>
  </si>
  <si>
    <t>Остаток средств на начало периода</t>
  </si>
  <si>
    <t>Общая сумма поступлений за отчетный период</t>
  </si>
  <si>
    <t>Общая сумма расходов за отчетный период</t>
  </si>
  <si>
    <t>Остаток средств на конец периода</t>
  </si>
  <si>
    <t>БФ "Будь другом"</t>
  </si>
  <si>
    <t>Финансовый отчет</t>
  </si>
  <si>
    <t>На уставные цели</t>
  </si>
  <si>
    <t>о полученных пожертвованиях и произведенных расходах</t>
  </si>
  <si>
    <t>ИНН  9726072259</t>
  </si>
  <si>
    <t>КПП  771301001</t>
  </si>
  <si>
    <t>Поступления на расчетный счет Фонда в ПАО "Сбербанк"</t>
  </si>
  <si>
    <t>Дата поступления на Юmoney</t>
  </si>
  <si>
    <t>Сумма с учетом комиссии, руб.</t>
  </si>
  <si>
    <t>в т.ч. для Барни</t>
  </si>
  <si>
    <t>Благотворительное пожертвование</t>
  </si>
  <si>
    <t>РУТКИС МАРИЯ АНДРЕЕВНА</t>
  </si>
  <si>
    <t>Банковская карта * Анна Лазуренко</t>
  </si>
  <si>
    <t>Банковская карта * Юля Маслакова</t>
  </si>
  <si>
    <t>SberPay * Ирина Пиунова</t>
  </si>
  <si>
    <t>за сентябрь 2025 года</t>
  </si>
  <si>
    <t>Юридические услуги</t>
  </si>
  <si>
    <t>Шлейки с дополнительным обхватом для собак, 10 штук</t>
  </si>
  <si>
    <t>Рентген под седацией для с.Винчестер</t>
  </si>
  <si>
    <t>Стационар и обследования (кровь, рентген, УЗИ, ЭХО) для с.Эля</t>
  </si>
  <si>
    <t>ОРЕХОВА ЕКАТЕРИНА МИХАЙЛОВНА</t>
  </si>
  <si>
    <t>АРМАШОВ ИЛЬЯ ИГОРЕВИЧ</t>
  </si>
  <si>
    <t xml:space="preserve">ПАНИНА ЕЛЕНА ЮРЬЕВНА </t>
  </si>
  <si>
    <t xml:space="preserve">ГУЛЕНКО ДАНИЛ БОРИСОВИЧ (ИП) </t>
  </si>
  <si>
    <t>в т.ч. для Винчестера</t>
  </si>
  <si>
    <t>Банковская карта * Попова Полина</t>
  </si>
  <si>
    <t>СБП * Руслан Долгулев</t>
  </si>
  <si>
    <t>СБП * Иван</t>
  </si>
  <si>
    <t>Банковская карта * Ребека Людиновска</t>
  </si>
  <si>
    <t>SberPay * Taisa</t>
  </si>
  <si>
    <t>СБП * Александра Шаркова</t>
  </si>
  <si>
    <t>СБП * Архипова Светлана</t>
  </si>
  <si>
    <t>Банковская карта * Полина Шишкина</t>
  </si>
  <si>
    <t>Банковская карта * Ольга Васильченко</t>
  </si>
  <si>
    <t>Банковская карта * Алина Лисенкова</t>
  </si>
  <si>
    <t>СБП * Taisa</t>
  </si>
  <si>
    <t>SberPay * Мария Лозинская</t>
  </si>
  <si>
    <t>SberPay * Alex</t>
  </si>
  <si>
    <t>СБП * Гудзева Наталья</t>
  </si>
  <si>
    <t>СБП * Виктория Перепечина</t>
  </si>
  <si>
    <t>Банковская карта * Милена гремскова</t>
  </si>
  <si>
    <t>SberPay * Кристина</t>
  </si>
  <si>
    <t>SberPay * Лилия Стародубова</t>
  </si>
  <si>
    <t>SberPay * Виктория Шпади</t>
  </si>
  <si>
    <t>СБП * Гуляева Виктория</t>
  </si>
  <si>
    <t>SberPay * татьяна беляевская</t>
  </si>
  <si>
    <t>SberPay * Ирина В</t>
  </si>
  <si>
    <t>Банковская карта * Екатерина Буря</t>
  </si>
  <si>
    <t>Банковская карта * Вера Мурашова</t>
  </si>
  <si>
    <t>СБП * Екатерина Михайлова</t>
  </si>
  <si>
    <t>СБП * Анастасия Хамитова</t>
  </si>
  <si>
    <t>СБП * Анастасия Якуб</t>
  </si>
  <si>
    <t>Банковская карта * Ирина к</t>
  </si>
  <si>
    <t>СБП * Алеся Кравченко</t>
  </si>
  <si>
    <t>СБП * Titova Natali</t>
  </si>
  <si>
    <t>Благотворительное пожертвование (Винчестер)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</si>
</sst>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rgb="FFF4F89A"/>
        <bgColor indexed="64"/>
      </patternFill>
    </fill>
    <fill>
      <patternFill patternType="solid">
        <fgColor rgb="FFF3FFF4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2" borderId="1" applyNumberFormat="0" applyFont="0" applyProtection="0"/>
    <xf numFmtId="0" fontId="2" fillId="0" borderId="0"/>
    <xf numFmtId="0" fontId="2" fillId="2" borderId="1" applyNumberFormat="0" applyFont="0" applyProtection="0"/>
    <xf numFmtId="0" fontId="1" fillId="0" borderId="0"/>
    <xf numFmtId="0" fontId="1" fillId="2" borderId="1" applyNumberFormat="0" applyFont="0" applyProtection="0"/>
    <xf numFmtId="0" fontId="1" fillId="0" borderId="0"/>
    <xf numFmtId="0" fontId="1" fillId="2" borderId="1" applyNumberFormat="0" applyFo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164" fontId="8" fillId="4" borderId="4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0" fillId="0" borderId="6" xfId="0" applyBorder="1"/>
    <xf numFmtId="0" fontId="4" fillId="3" borderId="6" xfId="0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4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6" fillId="4" borderId="2" xfId="0" applyFont="1" applyFill="1" applyBorder="1" applyAlignment="1">
      <alignment horizontal="left" vertical="center" indent="2"/>
    </xf>
    <xf numFmtId="0" fontId="6" fillId="4" borderId="3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horizontal="right" vertical="center"/>
    </xf>
    <xf numFmtId="0" fontId="14" fillId="0" borderId="0" xfId="0" applyFont="1"/>
    <xf numFmtId="0" fontId="0" fillId="0" borderId="0" xfId="0"/>
    <xf numFmtId="0" fontId="0" fillId="0" borderId="6" xfId="0" applyBorder="1"/>
    <xf numFmtId="14" fontId="0" fillId="0" borderId="6" xfId="0" applyNumberFormat="1" applyBorder="1"/>
    <xf numFmtId="0" fontId="6" fillId="4" borderId="2" xfId="0" applyFont="1" applyFill="1" applyBorder="1" applyAlignment="1">
      <alignment horizontal="left" vertical="center" indent="2"/>
    </xf>
    <xf numFmtId="0" fontId="6" fillId="4" borderId="3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horizontal="right" vertical="center"/>
    </xf>
    <xf numFmtId="0" fontId="7" fillId="0" borderId="6" xfId="0" applyFont="1" applyBorder="1"/>
    <xf numFmtId="0" fontId="7" fillId="0" borderId="6" xfId="0" applyFont="1" applyBorder="1" applyAlignment="1">
      <alignment wrapText="1"/>
    </xf>
    <xf numFmtId="4" fontId="0" fillId="0" borderId="0" xfId="0" applyNumberFormat="1" applyAlignment="1">
      <alignment horizontal="center"/>
    </xf>
    <xf numFmtId="14" fontId="0" fillId="0" borderId="6" xfId="0" applyNumberFormat="1" applyBorder="1"/>
    <xf numFmtId="0" fontId="7" fillId="0" borderId="6" xfId="0" applyFont="1" applyBorder="1"/>
    <xf numFmtId="0" fontId="7" fillId="0" borderId="6" xfId="0" applyFont="1" applyBorder="1" applyAlignment="1">
      <alignment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4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9">
    <cellStyle name="Обычный" xfId="0" builtinId="0"/>
    <cellStyle name="Обычный 2" xfId="1"/>
    <cellStyle name="Обычный 2 2" xfId="3"/>
    <cellStyle name="Обычный 2 2 2" xfId="7"/>
    <cellStyle name="Обычный 2 3" xfId="5"/>
    <cellStyle name="Примечание 2" xfId="2"/>
    <cellStyle name="Примечание 2 2" xfId="4"/>
    <cellStyle name="Примечание 2 2 2" xfId="8"/>
    <cellStyle name="Примечание 2 3" xfId="6"/>
  </cellStyles>
  <dxfs count="0"/>
  <tableStyles count="0" defaultTableStyle="TableStyleMedium2" defaultPivotStyle="PivotStyleLight16"/>
  <colors>
    <mruColors>
      <color rgb="FFF3FFF4"/>
      <color rgb="FFF4F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1</xdr:row>
      <xdr:rowOff>33868</xdr:rowOff>
    </xdr:from>
    <xdr:to>
      <xdr:col>1</xdr:col>
      <xdr:colOff>1608668</xdr:colOff>
      <xdr:row>5</xdr:row>
      <xdr:rowOff>154076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867" y="220135"/>
          <a:ext cx="1540934" cy="831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25401</xdr:rowOff>
    </xdr:from>
    <xdr:to>
      <xdr:col>1</xdr:col>
      <xdr:colOff>1566334</xdr:colOff>
      <xdr:row>5</xdr:row>
      <xdr:rowOff>145609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3201"/>
          <a:ext cx="1540934" cy="831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25401</xdr:rowOff>
    </xdr:from>
    <xdr:to>
      <xdr:col>1</xdr:col>
      <xdr:colOff>1566334</xdr:colOff>
      <xdr:row>5</xdr:row>
      <xdr:rowOff>145609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40" y="200661"/>
          <a:ext cx="1540934" cy="8212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25401</xdr:rowOff>
    </xdr:from>
    <xdr:to>
      <xdr:col>1</xdr:col>
      <xdr:colOff>1566334</xdr:colOff>
      <xdr:row>5</xdr:row>
      <xdr:rowOff>145609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40" y="200661"/>
          <a:ext cx="1540934" cy="82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abSelected="1" zoomScale="90" zoomScaleNormal="90" workbookViewId="0">
      <selection activeCell="D26" sqref="D26"/>
    </sheetView>
  </sheetViews>
  <sheetFormatPr defaultColWidth="11.44140625" defaultRowHeight="14.4" x14ac:dyDescent="0.3"/>
  <cols>
    <col min="1" max="1" width="3.21875" customWidth="1"/>
    <col min="2" max="2" width="24.109375" style="1" customWidth="1"/>
    <col min="3" max="3" width="52" style="2" customWidth="1"/>
    <col min="4" max="4" width="19.44140625" style="3" customWidth="1"/>
    <col min="5" max="245" width="8.88671875" customWidth="1"/>
  </cols>
  <sheetData>
    <row r="2" spans="2:4" ht="13.8" customHeight="1" x14ac:dyDescent="0.3">
      <c r="D2" s="23" t="s">
        <v>17</v>
      </c>
    </row>
    <row r="3" spans="2:4" ht="13.8" customHeight="1" x14ac:dyDescent="0.3">
      <c r="B3" s="17"/>
      <c r="D3" s="22" t="s">
        <v>21</v>
      </c>
    </row>
    <row r="4" spans="2:4" ht="13.8" customHeight="1" x14ac:dyDescent="0.3">
      <c r="B4" s="11"/>
      <c r="D4" s="22" t="s">
        <v>22</v>
      </c>
    </row>
    <row r="5" spans="2:4" ht="13.8" customHeight="1" x14ac:dyDescent="0.35">
      <c r="C5" s="9"/>
      <c r="D5" s="9"/>
    </row>
    <row r="6" spans="2:4" ht="13.8" customHeight="1" x14ac:dyDescent="0.35">
      <c r="C6" s="9"/>
      <c r="D6" s="9"/>
    </row>
    <row r="7" spans="2:4" ht="13.8" customHeight="1" x14ac:dyDescent="0.35">
      <c r="C7" s="9"/>
      <c r="D7" s="9"/>
    </row>
    <row r="8" spans="2:4" ht="16.2" customHeight="1" x14ac:dyDescent="0.35">
      <c r="C8" s="12" t="s">
        <v>18</v>
      </c>
      <c r="D8" s="9"/>
    </row>
    <row r="9" spans="2:4" ht="16.2" customHeight="1" x14ac:dyDescent="0.35">
      <c r="C9" s="12" t="s">
        <v>20</v>
      </c>
      <c r="D9" s="9"/>
    </row>
    <row r="10" spans="2:4" ht="16.2" customHeight="1" x14ac:dyDescent="0.3">
      <c r="C10" s="16" t="s">
        <v>32</v>
      </c>
      <c r="D10" s="10"/>
    </row>
    <row r="11" spans="2:4" ht="13.8" customHeight="1" x14ac:dyDescent="0.3">
      <c r="C11" s="10"/>
      <c r="D11" s="10"/>
    </row>
    <row r="12" spans="2:4" ht="15" customHeight="1" x14ac:dyDescent="0.3">
      <c r="B12" s="45" t="s">
        <v>13</v>
      </c>
      <c r="C12" s="46"/>
      <c r="D12" s="13">
        <v>381881.7</v>
      </c>
    </row>
    <row r="13" spans="2:4" s="33" customFormat="1" ht="15" customHeight="1" x14ac:dyDescent="0.3">
      <c r="B13" s="36" t="s">
        <v>26</v>
      </c>
      <c r="C13" s="37"/>
      <c r="D13" s="38">
        <v>15356.990000000002</v>
      </c>
    </row>
    <row r="14" spans="2:4" s="33" customFormat="1" ht="15" customHeight="1" x14ac:dyDescent="0.3">
      <c r="B14" s="36" t="s">
        <v>41</v>
      </c>
      <c r="C14" s="37"/>
      <c r="D14" s="38">
        <v>0</v>
      </c>
    </row>
    <row r="15" spans="2:4" ht="15" customHeight="1" x14ac:dyDescent="0.3">
      <c r="B15" s="4"/>
      <c r="C15" s="5"/>
      <c r="D15" s="6" t="s">
        <v>0</v>
      </c>
    </row>
    <row r="16" spans="2:4" ht="15" customHeight="1" x14ac:dyDescent="0.3">
      <c r="B16" s="45" t="s">
        <v>14</v>
      </c>
      <c r="C16" s="46"/>
      <c r="D16" s="13">
        <f>D17+D20</f>
        <v>78708.399999999994</v>
      </c>
    </row>
    <row r="17" spans="2:5" ht="15" customHeight="1" x14ac:dyDescent="0.3">
      <c r="B17" s="15" t="s">
        <v>2</v>
      </c>
      <c r="C17" s="15"/>
      <c r="D17" s="14">
        <f>Доходы_Сбербанк!C17</f>
        <v>8615</v>
      </c>
    </row>
    <row r="18" spans="2:5" ht="15" customHeight="1" x14ac:dyDescent="0.3">
      <c r="B18" s="29" t="s">
        <v>26</v>
      </c>
      <c r="C18" s="30"/>
      <c r="D18" s="31">
        <v>0</v>
      </c>
      <c r="E18" s="32"/>
    </row>
    <row r="19" spans="2:5" s="33" customFormat="1" ht="15" customHeight="1" x14ac:dyDescent="0.3">
      <c r="B19" s="36" t="s">
        <v>41</v>
      </c>
      <c r="C19" s="37"/>
      <c r="D19" s="38">
        <v>38362.799999999996</v>
      </c>
      <c r="E19" s="32"/>
    </row>
    <row r="20" spans="2:5" ht="15" customHeight="1" x14ac:dyDescent="0.3">
      <c r="B20" s="47" t="s">
        <v>1</v>
      </c>
      <c r="C20" s="48"/>
      <c r="D20" s="14">
        <f>Доходы_ЮMoney!E45</f>
        <v>70093.399999999994</v>
      </c>
    </row>
    <row r="21" spans="2:5" ht="15" customHeight="1" x14ac:dyDescent="0.3">
      <c r="B21" s="7"/>
      <c r="C21" s="7"/>
      <c r="D21" s="8"/>
    </row>
    <row r="22" spans="2:5" ht="15" customHeight="1" x14ac:dyDescent="0.3">
      <c r="B22" s="45" t="s">
        <v>15</v>
      </c>
      <c r="C22" s="46"/>
      <c r="D22" s="13">
        <f>SUM(D23,D26)</f>
        <v>89923</v>
      </c>
    </row>
    <row r="23" spans="2:5" ht="15" customHeight="1" x14ac:dyDescent="0.3">
      <c r="B23" s="47" t="s">
        <v>19</v>
      </c>
      <c r="C23" s="48"/>
      <c r="D23" s="14">
        <f>Расходы!D16</f>
        <v>86923</v>
      </c>
    </row>
    <row r="24" spans="2:5" ht="15" customHeight="1" x14ac:dyDescent="0.3">
      <c r="B24" s="29" t="s">
        <v>26</v>
      </c>
      <c r="C24" s="30"/>
      <c r="D24" s="31">
        <v>0</v>
      </c>
    </row>
    <row r="25" spans="2:5" s="33" customFormat="1" ht="15" customHeight="1" x14ac:dyDescent="0.3">
      <c r="B25" s="36" t="s">
        <v>41</v>
      </c>
      <c r="C25" s="37"/>
      <c r="D25" s="38">
        <f>Расходы!D14</f>
        <v>10100</v>
      </c>
    </row>
    <row r="26" spans="2:5" ht="14.4" customHeight="1" x14ac:dyDescent="0.3">
      <c r="B26" s="47" t="s">
        <v>3</v>
      </c>
      <c r="C26" s="48"/>
      <c r="D26" s="14">
        <f>Расходы!D19</f>
        <v>3000</v>
      </c>
    </row>
    <row r="27" spans="2:5" ht="15" customHeight="1" x14ac:dyDescent="0.3">
      <c r="B27" s="4"/>
      <c r="C27" s="5"/>
      <c r="D27" s="6"/>
    </row>
    <row r="28" spans="2:5" ht="15" customHeight="1" x14ac:dyDescent="0.3">
      <c r="B28" s="45" t="s">
        <v>16</v>
      </c>
      <c r="C28" s="46"/>
      <c r="D28" s="13">
        <f>D12+D16-D22</f>
        <v>370667.1</v>
      </c>
    </row>
    <row r="29" spans="2:5" x14ac:dyDescent="0.3">
      <c r="B29" s="29" t="s">
        <v>26</v>
      </c>
      <c r="C29" s="30"/>
      <c r="D29" s="38">
        <f>D13+D18-D24</f>
        <v>15356.990000000002</v>
      </c>
    </row>
    <row r="30" spans="2:5" x14ac:dyDescent="0.3">
      <c r="B30" s="36" t="s">
        <v>41</v>
      </c>
      <c r="C30" s="37"/>
      <c r="D30" s="38">
        <f>D14+D19-D25</f>
        <v>28262.799999999996</v>
      </c>
    </row>
    <row r="31" spans="2:5" x14ac:dyDescent="0.3">
      <c r="D31" s="41"/>
    </row>
  </sheetData>
  <mergeCells count="7">
    <mergeCell ref="B28:C28"/>
    <mergeCell ref="B26:C26"/>
    <mergeCell ref="B22:C22"/>
    <mergeCell ref="B23:C23"/>
    <mergeCell ref="B12:C12"/>
    <mergeCell ref="B16:C16"/>
    <mergeCell ref="B20:C20"/>
  </mergeCells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zoomScale="90" zoomScaleNormal="90" workbookViewId="0">
      <selection activeCell="B16" sqref="B16:C16"/>
    </sheetView>
  </sheetViews>
  <sheetFormatPr defaultRowHeight="14.4" x14ac:dyDescent="0.3"/>
  <cols>
    <col min="1" max="1" width="3" customWidth="1"/>
    <col min="2" max="2" width="23" customWidth="1"/>
    <col min="3" max="3" width="76.21875" customWidth="1"/>
    <col min="4" max="4" width="20.6640625" customWidth="1"/>
  </cols>
  <sheetData>
    <row r="1" spans="2:4" ht="13.8" customHeight="1" x14ac:dyDescent="0.3"/>
    <row r="2" spans="2:4" ht="13.8" customHeight="1" x14ac:dyDescent="0.3">
      <c r="B2" s="17"/>
      <c r="C2" s="2"/>
      <c r="D2" s="23" t="s">
        <v>17</v>
      </c>
    </row>
    <row r="3" spans="2:4" ht="13.8" customHeight="1" x14ac:dyDescent="0.3">
      <c r="B3" s="11"/>
      <c r="C3" s="2"/>
      <c r="D3" s="22" t="s">
        <v>21</v>
      </c>
    </row>
    <row r="4" spans="2:4" ht="13.8" customHeight="1" x14ac:dyDescent="0.35">
      <c r="B4" s="1"/>
      <c r="C4" s="9"/>
      <c r="D4" s="22" t="s">
        <v>22</v>
      </c>
    </row>
    <row r="5" spans="2:4" ht="13.8" customHeight="1" x14ac:dyDescent="0.35">
      <c r="B5" s="1"/>
      <c r="C5" s="9"/>
      <c r="D5" s="9"/>
    </row>
    <row r="6" spans="2:4" ht="13.8" customHeight="1" x14ac:dyDescent="0.35">
      <c r="B6" s="1"/>
      <c r="C6" s="9"/>
      <c r="D6" s="9"/>
    </row>
    <row r="7" spans="2:4" ht="13.8" customHeight="1" x14ac:dyDescent="0.35">
      <c r="B7" s="1"/>
      <c r="C7" s="9"/>
      <c r="D7" s="9"/>
    </row>
    <row r="8" spans="2:4" ht="16.2" customHeight="1" x14ac:dyDescent="0.35">
      <c r="B8" s="1"/>
      <c r="C8" s="12" t="s">
        <v>4</v>
      </c>
      <c r="D8" s="9"/>
    </row>
    <row r="9" spans="2:4" ht="16.2" customHeight="1" x14ac:dyDescent="0.35">
      <c r="B9" s="1"/>
      <c r="C9" s="16" t="s">
        <v>32</v>
      </c>
      <c r="D9" s="9"/>
    </row>
    <row r="11" spans="2:4" x14ac:dyDescent="0.3">
      <c r="B11" s="20" t="s">
        <v>12</v>
      </c>
      <c r="C11" s="20" t="s">
        <v>6</v>
      </c>
      <c r="D11" s="20" t="s">
        <v>5</v>
      </c>
    </row>
    <row r="12" spans="2:4" x14ac:dyDescent="0.3">
      <c r="B12" s="49" t="s">
        <v>19</v>
      </c>
      <c r="C12" s="50"/>
      <c r="D12" s="18"/>
    </row>
    <row r="13" spans="2:4" s="33" customFormat="1" x14ac:dyDescent="0.3">
      <c r="B13" s="35">
        <v>45922.490034722257</v>
      </c>
      <c r="C13" s="44" t="s">
        <v>34</v>
      </c>
      <c r="D13" s="34">
        <v>19484</v>
      </c>
    </row>
    <row r="14" spans="2:4" s="33" customFormat="1" x14ac:dyDescent="0.3">
      <c r="B14" s="42">
        <v>45924.721851851791</v>
      </c>
      <c r="C14" s="44" t="s">
        <v>35</v>
      </c>
      <c r="D14" s="34">
        <v>10100</v>
      </c>
    </row>
    <row r="15" spans="2:4" s="33" customFormat="1" x14ac:dyDescent="0.3">
      <c r="B15" s="42">
        <v>45925.592175926082</v>
      </c>
      <c r="C15" s="40" t="s">
        <v>36</v>
      </c>
      <c r="D15" s="34">
        <v>57339</v>
      </c>
    </row>
    <row r="16" spans="2:4" x14ac:dyDescent="0.3">
      <c r="B16" s="51" t="s">
        <v>7</v>
      </c>
      <c r="C16" s="51"/>
      <c r="D16" s="21">
        <f>SUM(D13:D15)</f>
        <v>86923</v>
      </c>
    </row>
    <row r="17" spans="2:4" x14ac:dyDescent="0.3">
      <c r="B17" s="49" t="s">
        <v>3</v>
      </c>
      <c r="C17" s="50"/>
      <c r="D17" s="18"/>
    </row>
    <row r="18" spans="2:4" x14ac:dyDescent="0.3">
      <c r="B18" s="35">
        <v>45915</v>
      </c>
      <c r="C18" s="39" t="s">
        <v>33</v>
      </c>
      <c r="D18" s="19">
        <v>3000</v>
      </c>
    </row>
    <row r="19" spans="2:4" x14ac:dyDescent="0.3">
      <c r="B19" s="51" t="s">
        <v>7</v>
      </c>
      <c r="C19" s="51"/>
      <c r="D19" s="21">
        <f>SUM(D18:D18)</f>
        <v>3000</v>
      </c>
    </row>
  </sheetData>
  <mergeCells count="4">
    <mergeCell ref="B12:C12"/>
    <mergeCell ref="B16:C16"/>
    <mergeCell ref="B17:C17"/>
    <mergeCell ref="B19:C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zoomScale="90" zoomScaleNormal="90" workbookViewId="0">
      <selection activeCell="D27" sqref="D27"/>
    </sheetView>
  </sheetViews>
  <sheetFormatPr defaultRowHeight="14.4" x14ac:dyDescent="0.3"/>
  <cols>
    <col min="1" max="1" width="3" customWidth="1"/>
    <col min="2" max="2" width="23" customWidth="1"/>
    <col min="3" max="3" width="16.77734375" customWidth="1"/>
    <col min="4" max="4" width="58.109375" customWidth="1"/>
    <col min="5" max="5" width="45.77734375" customWidth="1"/>
  </cols>
  <sheetData>
    <row r="1" spans="2:5" ht="13.8" customHeight="1" x14ac:dyDescent="0.3"/>
    <row r="2" spans="2:5" ht="13.8" customHeight="1" x14ac:dyDescent="0.3">
      <c r="B2" s="17"/>
      <c r="C2" s="2"/>
      <c r="D2" s="2"/>
      <c r="E2" s="23" t="s">
        <v>17</v>
      </c>
    </row>
    <row r="3" spans="2:5" ht="13.8" customHeight="1" x14ac:dyDescent="0.3">
      <c r="B3" s="11"/>
      <c r="C3" s="2"/>
      <c r="D3" s="2"/>
      <c r="E3" s="22" t="s">
        <v>21</v>
      </c>
    </row>
    <row r="4" spans="2:5" ht="13.8" customHeight="1" x14ac:dyDescent="0.35">
      <c r="B4" s="1"/>
      <c r="C4" s="9"/>
      <c r="D4" s="9"/>
      <c r="E4" s="22" t="s">
        <v>22</v>
      </c>
    </row>
    <row r="5" spans="2:5" ht="13.8" customHeight="1" x14ac:dyDescent="0.35">
      <c r="B5" s="1"/>
      <c r="C5" s="9"/>
      <c r="D5" s="9"/>
      <c r="E5" s="9"/>
    </row>
    <row r="6" spans="2:5" ht="13.8" customHeight="1" x14ac:dyDescent="0.35">
      <c r="B6" s="1"/>
      <c r="C6" s="9"/>
      <c r="D6" s="9"/>
      <c r="E6" s="9"/>
    </row>
    <row r="7" spans="2:5" ht="13.8" customHeight="1" x14ac:dyDescent="0.35">
      <c r="B7" s="1"/>
      <c r="C7" s="9"/>
      <c r="D7" s="9"/>
      <c r="E7" s="9"/>
    </row>
    <row r="8" spans="2:5" ht="16.2" customHeight="1" x14ac:dyDescent="0.35">
      <c r="B8" s="1"/>
      <c r="C8" s="52" t="s">
        <v>23</v>
      </c>
      <c r="D8" s="53"/>
      <c r="E8" s="9"/>
    </row>
    <row r="9" spans="2:5" ht="16.2" customHeight="1" x14ac:dyDescent="0.35">
      <c r="B9" s="1"/>
      <c r="C9" s="52" t="s">
        <v>32</v>
      </c>
      <c r="D9" s="53"/>
      <c r="E9" s="9"/>
    </row>
    <row r="11" spans="2:5" x14ac:dyDescent="0.3">
      <c r="B11" s="25" t="s">
        <v>12</v>
      </c>
      <c r="C11" s="20" t="s">
        <v>5</v>
      </c>
      <c r="D11" s="25" t="s">
        <v>9</v>
      </c>
      <c r="E11" s="25" t="s">
        <v>11</v>
      </c>
    </row>
    <row r="12" spans="2:5" ht="14.4" customHeight="1" x14ac:dyDescent="0.3">
      <c r="B12" s="28">
        <v>45901.475844907574</v>
      </c>
      <c r="C12" s="19">
        <v>3000</v>
      </c>
      <c r="D12" s="40" t="s">
        <v>28</v>
      </c>
      <c r="E12" s="34" t="s">
        <v>27</v>
      </c>
    </row>
    <row r="13" spans="2:5" s="33" customFormat="1" ht="14.4" customHeight="1" x14ac:dyDescent="0.3">
      <c r="B13" s="42">
        <v>45902.571041666437</v>
      </c>
      <c r="C13" s="34">
        <v>500</v>
      </c>
      <c r="D13" s="44" t="s">
        <v>37</v>
      </c>
      <c r="E13" s="34" t="s">
        <v>27</v>
      </c>
    </row>
    <row r="14" spans="2:5" s="33" customFormat="1" ht="14.4" customHeight="1" x14ac:dyDescent="0.3">
      <c r="B14" s="42">
        <v>45906.612881944515</v>
      </c>
      <c r="C14" s="34">
        <v>100</v>
      </c>
      <c r="D14" s="44" t="s">
        <v>38</v>
      </c>
      <c r="E14" s="34" t="s">
        <v>27</v>
      </c>
    </row>
    <row r="15" spans="2:5" s="33" customFormat="1" ht="14.4" customHeight="1" x14ac:dyDescent="0.3">
      <c r="B15" s="42">
        <v>45929.712916666642</v>
      </c>
      <c r="C15" s="34">
        <v>5000</v>
      </c>
      <c r="D15" s="40" t="s">
        <v>39</v>
      </c>
      <c r="E15" s="34" t="s">
        <v>27</v>
      </c>
    </row>
    <row r="16" spans="2:5" s="33" customFormat="1" ht="14.4" customHeight="1" x14ac:dyDescent="0.3">
      <c r="B16" s="42">
        <v>45930.699062500149</v>
      </c>
      <c r="C16" s="34">
        <v>15</v>
      </c>
      <c r="D16" s="40" t="s">
        <v>40</v>
      </c>
      <c r="E16" s="34" t="s">
        <v>27</v>
      </c>
    </row>
    <row r="17" spans="2:5" x14ac:dyDescent="0.3">
      <c r="B17" s="24" t="s">
        <v>7</v>
      </c>
      <c r="C17" s="21">
        <f>SUM(C12:C16)</f>
        <v>8615</v>
      </c>
      <c r="D17" s="24"/>
      <c r="E17" s="24"/>
    </row>
  </sheetData>
  <mergeCells count="2">
    <mergeCell ref="C8:D8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opLeftCell="A25" zoomScale="90" zoomScaleNormal="90" workbookViewId="0">
      <selection activeCell="C43" sqref="C43:C44"/>
    </sheetView>
  </sheetViews>
  <sheetFormatPr defaultRowHeight="14.4" x14ac:dyDescent="0.3"/>
  <cols>
    <col min="1" max="1" width="3" customWidth="1"/>
    <col min="2" max="2" width="23" customWidth="1"/>
    <col min="3" max="3" width="17.21875" customWidth="1"/>
    <col min="4" max="5" width="16.77734375" customWidth="1"/>
    <col min="6" max="6" width="38.109375" customWidth="1"/>
    <col min="7" max="7" width="45.5546875" customWidth="1"/>
  </cols>
  <sheetData>
    <row r="1" spans="2:7" ht="13.8" customHeight="1" x14ac:dyDescent="0.3"/>
    <row r="2" spans="2:7" ht="13.8" customHeight="1" x14ac:dyDescent="0.3">
      <c r="B2" s="17"/>
      <c r="C2" s="17"/>
      <c r="D2" s="2"/>
      <c r="E2" s="2"/>
      <c r="F2" s="2"/>
      <c r="G2" s="23" t="s">
        <v>17</v>
      </c>
    </row>
    <row r="3" spans="2:7" ht="13.8" customHeight="1" x14ac:dyDescent="0.3">
      <c r="B3" s="11"/>
      <c r="C3" s="11"/>
      <c r="D3" s="2"/>
      <c r="E3" s="2"/>
      <c r="F3" s="2"/>
      <c r="G3" s="22" t="s">
        <v>21</v>
      </c>
    </row>
    <row r="4" spans="2:7" ht="13.8" customHeight="1" x14ac:dyDescent="0.35">
      <c r="B4" s="1"/>
      <c r="C4" s="1"/>
      <c r="D4" s="9"/>
      <c r="E4" s="9"/>
      <c r="F4" s="9"/>
      <c r="G4" s="22" t="s">
        <v>22</v>
      </c>
    </row>
    <row r="5" spans="2:7" ht="13.8" customHeight="1" x14ac:dyDescent="0.35">
      <c r="B5" s="1"/>
      <c r="C5" s="1"/>
      <c r="D5" s="9"/>
      <c r="E5" s="9"/>
      <c r="F5" s="9"/>
      <c r="G5" s="9"/>
    </row>
    <row r="6" spans="2:7" ht="13.8" customHeight="1" x14ac:dyDescent="0.35">
      <c r="B6" s="1"/>
      <c r="C6" s="1"/>
      <c r="D6" s="9"/>
      <c r="E6" s="9"/>
      <c r="F6" s="9"/>
      <c r="G6" s="9"/>
    </row>
    <row r="7" spans="2:7" ht="13.8" customHeight="1" x14ac:dyDescent="0.35">
      <c r="B7" s="1"/>
      <c r="C7" s="1"/>
      <c r="D7" s="9"/>
      <c r="E7" s="9"/>
      <c r="F7" s="9"/>
      <c r="G7" s="9"/>
    </row>
    <row r="8" spans="2:7" ht="16.2" customHeight="1" x14ac:dyDescent="0.35">
      <c r="B8" s="1"/>
      <c r="C8" s="52" t="s">
        <v>10</v>
      </c>
      <c r="D8" s="53"/>
      <c r="E8" s="53"/>
      <c r="F8" s="53"/>
      <c r="G8" s="9"/>
    </row>
    <row r="9" spans="2:7" ht="16.2" customHeight="1" x14ac:dyDescent="0.35">
      <c r="B9" s="1"/>
      <c r="C9" s="52" t="s">
        <v>32</v>
      </c>
      <c r="D9" s="53"/>
      <c r="E9" s="53"/>
      <c r="F9" s="53"/>
      <c r="G9" s="9"/>
    </row>
    <row r="11" spans="2:7" ht="28.8" x14ac:dyDescent="0.3">
      <c r="B11" s="27" t="s">
        <v>24</v>
      </c>
      <c r="C11" s="27" t="s">
        <v>8</v>
      </c>
      <c r="D11" s="20" t="s">
        <v>5</v>
      </c>
      <c r="E11" s="26" t="s">
        <v>25</v>
      </c>
      <c r="F11" s="26" t="s">
        <v>9</v>
      </c>
      <c r="G11" s="25" t="s">
        <v>11</v>
      </c>
    </row>
    <row r="12" spans="2:7" s="33" customFormat="1" x14ac:dyDescent="0.3">
      <c r="B12" s="35">
        <v>45898.598356481481</v>
      </c>
      <c r="C12" s="42">
        <v>45901</v>
      </c>
      <c r="D12" s="34">
        <v>4000</v>
      </c>
      <c r="E12" s="34">
        <v>3888</v>
      </c>
      <c r="F12" s="39" t="s">
        <v>42</v>
      </c>
      <c r="G12" s="34" t="s">
        <v>27</v>
      </c>
    </row>
    <row r="13" spans="2:7" s="33" customFormat="1" x14ac:dyDescent="0.3">
      <c r="B13" s="35">
        <v>45899.873159722221</v>
      </c>
      <c r="C13" s="42">
        <v>45901</v>
      </c>
      <c r="D13" s="34">
        <v>550</v>
      </c>
      <c r="E13" s="34">
        <v>547.79999999999995</v>
      </c>
      <c r="F13" s="39" t="s">
        <v>43</v>
      </c>
      <c r="G13" s="34" t="s">
        <v>27</v>
      </c>
    </row>
    <row r="14" spans="2:7" s="33" customFormat="1" x14ac:dyDescent="0.3">
      <c r="B14" s="35">
        <v>45900.029733796298</v>
      </c>
      <c r="C14" s="42">
        <v>45901</v>
      </c>
      <c r="D14" s="34">
        <v>100</v>
      </c>
      <c r="E14" s="34">
        <v>99.6</v>
      </c>
      <c r="F14" s="39" t="s">
        <v>44</v>
      </c>
      <c r="G14" s="34" t="s">
        <v>27</v>
      </c>
    </row>
    <row r="15" spans="2:7" s="33" customFormat="1" x14ac:dyDescent="0.3">
      <c r="B15" s="35">
        <v>45903.695150462961</v>
      </c>
      <c r="C15" s="42">
        <v>45904</v>
      </c>
      <c r="D15" s="34">
        <v>2000</v>
      </c>
      <c r="E15" s="34">
        <v>1944</v>
      </c>
      <c r="F15" s="39" t="s">
        <v>45</v>
      </c>
      <c r="G15" s="34" t="s">
        <v>27</v>
      </c>
    </row>
    <row r="16" spans="2:7" s="33" customFormat="1" x14ac:dyDescent="0.3">
      <c r="B16" s="42">
        <v>45904.004120370373</v>
      </c>
      <c r="C16" s="42">
        <v>45905</v>
      </c>
      <c r="D16" s="34">
        <v>1000</v>
      </c>
      <c r="E16" s="34">
        <v>972</v>
      </c>
      <c r="F16" s="43" t="s">
        <v>46</v>
      </c>
      <c r="G16" s="34" t="s">
        <v>27</v>
      </c>
    </row>
    <row r="17" spans="2:7" s="33" customFormat="1" x14ac:dyDescent="0.3">
      <c r="B17" s="35">
        <v>45905.983043981483</v>
      </c>
      <c r="C17" s="42">
        <v>9</v>
      </c>
      <c r="D17" s="34">
        <v>50</v>
      </c>
      <c r="E17" s="34">
        <v>49.8</v>
      </c>
      <c r="F17" s="39" t="s">
        <v>47</v>
      </c>
      <c r="G17" s="34" t="s">
        <v>27</v>
      </c>
    </row>
    <row r="18" spans="2:7" s="33" customFormat="1" x14ac:dyDescent="0.3">
      <c r="B18" s="35">
        <v>45909.974212962959</v>
      </c>
      <c r="C18" s="42">
        <v>45910</v>
      </c>
      <c r="D18" s="34">
        <v>999</v>
      </c>
      <c r="E18" s="34">
        <v>995</v>
      </c>
      <c r="F18" s="39" t="s">
        <v>48</v>
      </c>
      <c r="G18" s="34" t="s">
        <v>27</v>
      </c>
    </row>
    <row r="19" spans="2:7" s="33" customFormat="1" x14ac:dyDescent="0.3">
      <c r="B19" s="35">
        <v>45911.526122685187</v>
      </c>
      <c r="C19" s="42">
        <v>45912</v>
      </c>
      <c r="D19" s="34">
        <v>5000</v>
      </c>
      <c r="E19" s="34">
        <v>4860</v>
      </c>
      <c r="F19" s="39" t="s">
        <v>49</v>
      </c>
      <c r="G19" s="34" t="s">
        <v>27</v>
      </c>
    </row>
    <row r="20" spans="2:7" s="33" customFormat="1" x14ac:dyDescent="0.3">
      <c r="B20" s="35">
        <v>45913.575011574074</v>
      </c>
      <c r="C20" s="42">
        <v>45915</v>
      </c>
      <c r="D20" s="34">
        <v>1500</v>
      </c>
      <c r="E20" s="34">
        <v>1458</v>
      </c>
      <c r="F20" s="39" t="s">
        <v>50</v>
      </c>
      <c r="G20" s="34" t="s">
        <v>27</v>
      </c>
    </row>
    <row r="21" spans="2:7" s="33" customFormat="1" x14ac:dyDescent="0.3">
      <c r="B21" s="35">
        <v>45916.558148148149</v>
      </c>
      <c r="C21" s="42">
        <v>45917</v>
      </c>
      <c r="D21" s="34">
        <v>1000</v>
      </c>
      <c r="E21" s="34">
        <v>972</v>
      </c>
      <c r="F21" s="39" t="s">
        <v>51</v>
      </c>
      <c r="G21" s="34" t="s">
        <v>27</v>
      </c>
    </row>
    <row r="22" spans="2:7" s="33" customFormat="1" x14ac:dyDescent="0.3">
      <c r="B22" s="42">
        <v>45917.865891203706</v>
      </c>
      <c r="C22" s="42">
        <v>45918</v>
      </c>
      <c r="D22" s="34">
        <v>1400</v>
      </c>
      <c r="E22" s="34">
        <v>1394.4</v>
      </c>
      <c r="F22" s="43" t="s">
        <v>52</v>
      </c>
      <c r="G22" s="34" t="s">
        <v>27</v>
      </c>
    </row>
    <row r="23" spans="2:7" s="33" customFormat="1" x14ac:dyDescent="0.3">
      <c r="B23" s="42">
        <v>45919.530810185184</v>
      </c>
      <c r="C23" s="42">
        <v>45922</v>
      </c>
      <c r="D23" s="34">
        <v>2000</v>
      </c>
      <c r="E23" s="34">
        <v>1944</v>
      </c>
      <c r="F23" s="43" t="s">
        <v>53</v>
      </c>
      <c r="G23" s="34" t="s">
        <v>27</v>
      </c>
    </row>
    <row r="24" spans="2:7" s="33" customFormat="1" x14ac:dyDescent="0.3">
      <c r="B24" s="42">
        <v>45921.497939814813</v>
      </c>
      <c r="C24" s="42">
        <v>45922</v>
      </c>
      <c r="D24" s="34">
        <v>10000</v>
      </c>
      <c r="E24" s="34">
        <v>9720</v>
      </c>
      <c r="F24" s="43" t="s">
        <v>54</v>
      </c>
      <c r="G24" s="34" t="s">
        <v>27</v>
      </c>
    </row>
    <row r="25" spans="2:7" s="33" customFormat="1" x14ac:dyDescent="0.3">
      <c r="B25" s="42">
        <v>45921.878344907411</v>
      </c>
      <c r="C25" s="42">
        <v>45922</v>
      </c>
      <c r="D25" s="34">
        <v>1000</v>
      </c>
      <c r="E25" s="34">
        <v>996</v>
      </c>
      <c r="F25" s="43" t="s">
        <v>55</v>
      </c>
      <c r="G25" s="34" t="s">
        <v>27</v>
      </c>
    </row>
    <row r="26" spans="2:7" s="33" customFormat="1" x14ac:dyDescent="0.3">
      <c r="B26" s="42">
        <v>45922.795555555553</v>
      </c>
      <c r="C26" s="42">
        <v>45923</v>
      </c>
      <c r="D26" s="34">
        <v>500</v>
      </c>
      <c r="E26" s="34">
        <v>498</v>
      </c>
      <c r="F26" s="43" t="s">
        <v>56</v>
      </c>
      <c r="G26" s="34" t="s">
        <v>27</v>
      </c>
    </row>
    <row r="27" spans="2:7" s="33" customFormat="1" x14ac:dyDescent="0.3">
      <c r="B27" s="42">
        <v>45922.820300925923</v>
      </c>
      <c r="C27" s="42">
        <v>45923</v>
      </c>
      <c r="D27" s="34">
        <v>100</v>
      </c>
      <c r="E27" s="34">
        <v>97.2</v>
      </c>
      <c r="F27" s="43" t="s">
        <v>57</v>
      </c>
      <c r="G27" s="34" t="s">
        <v>27</v>
      </c>
    </row>
    <row r="28" spans="2:7" s="33" customFormat="1" x14ac:dyDescent="0.3">
      <c r="B28" s="35">
        <v>45923.84002314815</v>
      </c>
      <c r="C28" s="42">
        <v>45924</v>
      </c>
      <c r="D28" s="34">
        <v>500</v>
      </c>
      <c r="E28" s="34">
        <v>486</v>
      </c>
      <c r="F28" s="39" t="s">
        <v>58</v>
      </c>
      <c r="G28" s="34" t="s">
        <v>72</v>
      </c>
    </row>
    <row r="29" spans="2:7" s="33" customFormat="1" x14ac:dyDescent="0.3">
      <c r="B29" s="35">
        <v>45923.841863425929</v>
      </c>
      <c r="C29" s="42">
        <v>45924</v>
      </c>
      <c r="D29" s="34">
        <v>300</v>
      </c>
      <c r="E29" s="34">
        <v>291.60000000000002</v>
      </c>
      <c r="F29" s="39" t="s">
        <v>59</v>
      </c>
      <c r="G29" s="34" t="s">
        <v>72</v>
      </c>
    </row>
    <row r="30" spans="2:7" s="33" customFormat="1" x14ac:dyDescent="0.3">
      <c r="B30" s="35">
        <v>45923.848935185182</v>
      </c>
      <c r="C30" s="42">
        <v>45924</v>
      </c>
      <c r="D30" s="34">
        <v>2500</v>
      </c>
      <c r="E30" s="34">
        <v>2430</v>
      </c>
      <c r="F30" s="39" t="s">
        <v>60</v>
      </c>
      <c r="G30" s="34" t="s">
        <v>72</v>
      </c>
    </row>
    <row r="31" spans="2:7" s="33" customFormat="1" x14ac:dyDescent="0.3">
      <c r="B31" s="35">
        <v>45923.855624999997</v>
      </c>
      <c r="C31" s="42">
        <v>45924</v>
      </c>
      <c r="D31" s="34">
        <v>1000</v>
      </c>
      <c r="E31" s="34">
        <v>996</v>
      </c>
      <c r="F31" s="39" t="s">
        <v>61</v>
      </c>
      <c r="G31" s="34" t="s">
        <v>72</v>
      </c>
    </row>
    <row r="32" spans="2:7" s="33" customFormat="1" x14ac:dyDescent="0.3">
      <c r="B32" s="35">
        <v>45923.868055555555</v>
      </c>
      <c r="C32" s="42">
        <v>45924</v>
      </c>
      <c r="D32" s="34">
        <v>1000</v>
      </c>
      <c r="E32" s="34">
        <v>972</v>
      </c>
      <c r="F32" s="39" t="s">
        <v>31</v>
      </c>
      <c r="G32" s="34" t="s">
        <v>72</v>
      </c>
    </row>
    <row r="33" spans="2:7" s="33" customFormat="1" x14ac:dyDescent="0.3">
      <c r="B33" s="35">
        <v>45923.875509259262</v>
      </c>
      <c r="C33" s="42">
        <v>45924</v>
      </c>
      <c r="D33" s="34">
        <v>500</v>
      </c>
      <c r="E33" s="34">
        <v>486</v>
      </c>
      <c r="F33" s="39" t="s">
        <v>62</v>
      </c>
      <c r="G33" s="34" t="s">
        <v>72</v>
      </c>
    </row>
    <row r="34" spans="2:7" s="33" customFormat="1" x14ac:dyDescent="0.3">
      <c r="B34" s="35">
        <v>45923.885787037034</v>
      </c>
      <c r="C34" s="42">
        <v>45924</v>
      </c>
      <c r="D34" s="34">
        <v>300</v>
      </c>
      <c r="E34" s="34">
        <v>291.60000000000002</v>
      </c>
      <c r="F34" s="39" t="s">
        <v>63</v>
      </c>
      <c r="G34" s="34" t="s">
        <v>72</v>
      </c>
    </row>
    <row r="35" spans="2:7" s="33" customFormat="1" x14ac:dyDescent="0.3">
      <c r="B35" s="35">
        <v>45923.930393518516</v>
      </c>
      <c r="C35" s="42">
        <v>45924</v>
      </c>
      <c r="D35" s="34">
        <v>300</v>
      </c>
      <c r="E35" s="34">
        <v>291.60000000000002</v>
      </c>
      <c r="F35" s="39" t="s">
        <v>29</v>
      </c>
      <c r="G35" s="34" t="s">
        <v>72</v>
      </c>
    </row>
    <row r="36" spans="2:7" s="33" customFormat="1" x14ac:dyDescent="0.3">
      <c r="B36" s="35">
        <v>45923.976446759261</v>
      </c>
      <c r="C36" s="42">
        <v>45924</v>
      </c>
      <c r="D36" s="34">
        <v>100</v>
      </c>
      <c r="E36" s="34">
        <v>97.2</v>
      </c>
      <c r="F36" s="39" t="s">
        <v>64</v>
      </c>
      <c r="G36" s="34" t="s">
        <v>72</v>
      </c>
    </row>
    <row r="37" spans="2:7" s="33" customFormat="1" x14ac:dyDescent="0.3">
      <c r="B37" s="35">
        <v>45924.333854166667</v>
      </c>
      <c r="C37" s="42">
        <v>45925</v>
      </c>
      <c r="D37" s="34">
        <v>1000</v>
      </c>
      <c r="E37" s="34">
        <v>972</v>
      </c>
      <c r="F37" s="39" t="s">
        <v>65</v>
      </c>
      <c r="G37" s="34" t="s">
        <v>72</v>
      </c>
    </row>
    <row r="38" spans="2:7" s="33" customFormat="1" x14ac:dyDescent="0.3">
      <c r="B38" s="35">
        <v>45924.499178240738</v>
      </c>
      <c r="C38" s="42">
        <v>45925</v>
      </c>
      <c r="D38" s="34">
        <v>100</v>
      </c>
      <c r="E38" s="34">
        <v>99.6</v>
      </c>
      <c r="F38" s="39" t="s">
        <v>66</v>
      </c>
      <c r="G38" s="34" t="s">
        <v>72</v>
      </c>
    </row>
    <row r="39" spans="2:7" s="33" customFormat="1" x14ac:dyDescent="0.3">
      <c r="B39" s="35">
        <v>45925.481006944443</v>
      </c>
      <c r="C39" s="42">
        <v>45926</v>
      </c>
      <c r="D39" s="34">
        <v>30000</v>
      </c>
      <c r="E39" s="34">
        <v>29880</v>
      </c>
      <c r="F39" s="39" t="s">
        <v>67</v>
      </c>
      <c r="G39" s="34" t="s">
        <v>72</v>
      </c>
    </row>
    <row r="40" spans="2:7" s="33" customFormat="1" x14ac:dyDescent="0.3">
      <c r="B40" s="35">
        <v>45925.959930555553</v>
      </c>
      <c r="C40" s="42">
        <v>45926</v>
      </c>
      <c r="D40" s="34">
        <v>300</v>
      </c>
      <c r="E40" s="34">
        <v>298.8</v>
      </c>
      <c r="F40" s="39" t="s">
        <v>68</v>
      </c>
      <c r="G40" s="34" t="s">
        <v>27</v>
      </c>
    </row>
    <row r="41" spans="2:7" s="33" customFormat="1" x14ac:dyDescent="0.3">
      <c r="B41" s="35">
        <v>45926.045416666668</v>
      </c>
      <c r="C41" s="35">
        <v>45929</v>
      </c>
      <c r="D41" s="34">
        <v>100</v>
      </c>
      <c r="E41" s="34">
        <v>97.2</v>
      </c>
      <c r="F41" s="39" t="s">
        <v>30</v>
      </c>
      <c r="G41" s="34" t="s">
        <v>72</v>
      </c>
    </row>
    <row r="42" spans="2:7" s="33" customFormat="1" x14ac:dyDescent="0.3">
      <c r="B42" s="35">
        <v>45926.837442129632</v>
      </c>
      <c r="C42" s="42">
        <v>45929</v>
      </c>
      <c r="D42" s="34">
        <v>1000</v>
      </c>
      <c r="E42" s="34">
        <v>972</v>
      </c>
      <c r="F42" s="39" t="s">
        <v>69</v>
      </c>
      <c r="G42" s="34" t="s">
        <v>72</v>
      </c>
    </row>
    <row r="43" spans="2:7" s="33" customFormat="1" x14ac:dyDescent="0.3">
      <c r="B43" s="35">
        <v>45928.537534722222</v>
      </c>
      <c r="C43" s="42">
        <v>45929</v>
      </c>
      <c r="D43" s="34">
        <v>500</v>
      </c>
      <c r="E43" s="34">
        <v>498</v>
      </c>
      <c r="F43" s="39" t="s">
        <v>70</v>
      </c>
      <c r="G43" s="34" t="s">
        <v>27</v>
      </c>
    </row>
    <row r="44" spans="2:7" s="33" customFormat="1" x14ac:dyDescent="0.3">
      <c r="B44" s="35">
        <v>45929.353530092594</v>
      </c>
      <c r="C44" s="42">
        <v>45930</v>
      </c>
      <c r="D44" s="34">
        <v>500</v>
      </c>
      <c r="E44" s="34">
        <v>498</v>
      </c>
      <c r="F44" s="39" t="s">
        <v>71</v>
      </c>
      <c r="G44" s="34" t="s">
        <v>27</v>
      </c>
    </row>
    <row r="45" spans="2:7" x14ac:dyDescent="0.3">
      <c r="B45" s="54" t="s">
        <v>7</v>
      </c>
      <c r="C45" s="55"/>
      <c r="D45" s="21"/>
      <c r="E45" s="21">
        <f>SUM(E12:E44)</f>
        <v>70093.399999999994</v>
      </c>
      <c r="F45" s="24"/>
      <c r="G45" s="24"/>
    </row>
  </sheetData>
  <sortState ref="B12:G34">
    <sortCondition ref="B12:B34"/>
  </sortState>
  <mergeCells count="3">
    <mergeCell ref="C8:F8"/>
    <mergeCell ref="C9:F9"/>
    <mergeCell ref="B45:C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Расходы</vt:lpstr>
      <vt:lpstr>Доходы_Сбербанк</vt:lpstr>
      <vt:lpstr>Доходы_ЮMoney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User</cp:lastModifiedBy>
  <cp:revision>2</cp:revision>
  <dcterms:created xsi:type="dcterms:W3CDTF">2023-07-03T13:59:33Z</dcterms:created>
  <dcterms:modified xsi:type="dcterms:W3CDTF">2025-10-01T17:15:19Z</dcterms:modified>
</cp:coreProperties>
</file>