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Доходы_Сбербанк!$B$11:$E$20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22" i="1" l="1"/>
  <c r="D16" i="8" l="1"/>
  <c r="D26" i="1"/>
  <c r="E31" i="11" l="1"/>
  <c r="C20" i="10" l="1"/>
  <c r="D16" i="1" s="1"/>
  <c r="D18" i="1" l="1"/>
  <c r="D15" i="1" l="1"/>
  <c r="D19" i="8"/>
  <c r="D23" i="1" s="1"/>
  <c r="D21" i="1"/>
  <c r="D20" i="1" l="1"/>
  <c r="D25" i="1" s="1"/>
</calcChain>
</file>

<file path=xl/sharedStrings.xml><?xml version="1.0" encoding="utf-8"?>
<sst xmlns="http://schemas.openxmlformats.org/spreadsheetml/2006/main" count="110" uniqueCount="59">
  <si>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</si>
  <si>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</si>
  <si>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</si>
  <si>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</si>
  <si>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</si>
  <si>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</si>
  <si>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</si>
  <si>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</si>
  <si>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</si>
  <si>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</si>
  <si>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</si>
  <si>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</si>
  <si>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</si>
  <si>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</si>
  <si>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</si>
  <si>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</si>
  <si>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</si>
  <si>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</si>
  <si>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</si>
  <si>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</si>
  <si>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</si>
  <si>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</si>
  <si>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</si>
  <si>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</si>
  <si>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</si>
  <si>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</si>
  <si>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</si>
  <si>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</si>
  <si>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СБП * Таиса</t>
  </si>
  <si>
    <t>ЛАРШИНА ЕКАТЕРИНА МИХАЙЛОВНА</t>
  </si>
  <si>
    <t>РУТКИС МАРИЯ АНДРЕЕВНА</t>
  </si>
  <si>
    <t>Возврат денежных средств</t>
  </si>
  <si>
    <t>за май 2025 года</t>
  </si>
  <si>
    <t>Смесь Молочная Beaphar для щенков, 2кг - 2 упаковки</t>
  </si>
  <si>
    <t>Баннер фонда для размещения в приюте</t>
  </si>
  <si>
    <t>Контрольный послеоперационный рентген - собака Барни</t>
  </si>
  <si>
    <t>МИШИН АЛЕКСЕЙ АНТОНОВИЧ</t>
  </si>
  <si>
    <t>ИП БАРИНБОЙМ АНДРЕЙ НИКОЛАЕВИЧ</t>
  </si>
  <si>
    <t xml:space="preserve">ОБЩЕСТВО С ОГРАНИЧЕННОЙ ОТВЕТСТВЕННОСТЬЮ "ИНТЕРНЕТ РЕШЕНИЯ" </t>
  </si>
  <si>
    <t>ШИБЛЕВА АЛИНА АНДРЕЕВНА</t>
  </si>
  <si>
    <t>АМИРБЕГОВА АНГЕЛИНА ОЛЕГОВНА</t>
  </si>
  <si>
    <t>КОВАЛЬ ИРИНА АНДРЕЕВНА</t>
  </si>
  <si>
    <t>СБП * Надежда П.</t>
  </si>
  <si>
    <t>Банковская карта * Юля Маслакова</t>
  </si>
  <si>
    <t>SberPay * Анастасия Борискина</t>
  </si>
  <si>
    <t>Банковская карта * Марьяна Кираковская</t>
  </si>
  <si>
    <t>SberPay * Антонина Шпурт</t>
  </si>
  <si>
    <t>SberPay * Екатерина Буря</t>
  </si>
  <si>
    <t>SberPay * Ирина Вишневская</t>
  </si>
  <si>
    <t>Банковская карта * Кирилл Конюхов</t>
  </si>
  <si>
    <t>SberPay * Таиса</t>
  </si>
  <si>
    <t>Банковская карта * Безз</t>
  </si>
  <si>
    <t>Банковская карта * Наталья Распереза</t>
  </si>
  <si>
    <t>СБП * мануйлова юлия</t>
  </si>
  <si>
    <t>Банковская карта * Диана Митина</t>
  </si>
  <si>
    <t>СБП * Seda</t>
  </si>
  <si>
    <t>Банковская карта * Roman Demochkin</t>
  </si>
  <si>
    <t>СБП * Пономарева Наталья</t>
  </si>
  <si>
    <t>СБП *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</si>
</sst>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90" zoomScaleNormal="90" workbookViewId="0">
      <selection activeCell="G9" sqref="G9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32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2" t="s">
        <v>13</v>
      </c>
      <c r="C12" s="43"/>
      <c r="D12" s="13">
        <v>415520.60000000009</v>
      </c>
    </row>
    <row r="13" spans="2:4" s="33" customFormat="1" ht="15" customHeight="1" x14ac:dyDescent="0.3">
      <c r="B13" s="36" t="s">
        <v>26</v>
      </c>
      <c r="C13" s="37"/>
      <c r="D13" s="38">
        <v>15356.990000000002</v>
      </c>
    </row>
    <row r="14" spans="2:4" ht="15" customHeight="1" x14ac:dyDescent="0.3">
      <c r="B14" s="4"/>
      <c r="C14" s="5"/>
      <c r="D14" s="6" t="s">
        <v>0</v>
      </c>
    </row>
    <row r="15" spans="2:4" ht="15" customHeight="1" x14ac:dyDescent="0.3">
      <c r="B15" s="42" t="s">
        <v>14</v>
      </c>
      <c r="C15" s="43"/>
      <c r="D15" s="13">
        <f>D16+D18</f>
        <v>36749</v>
      </c>
    </row>
    <row r="16" spans="2:4" ht="15" customHeight="1" x14ac:dyDescent="0.3">
      <c r="B16" s="15" t="s">
        <v>2</v>
      </c>
      <c r="C16" s="15"/>
      <c r="D16" s="14">
        <f>Доходы_Сбербанк!C20</f>
        <v>17021</v>
      </c>
    </row>
    <row r="17" spans="2:5" ht="15" customHeight="1" x14ac:dyDescent="0.3">
      <c r="B17" s="29" t="s">
        <v>26</v>
      </c>
      <c r="C17" s="30"/>
      <c r="D17" s="31">
        <v>0</v>
      </c>
      <c r="E17" s="32"/>
    </row>
    <row r="18" spans="2:5" ht="15" customHeight="1" x14ac:dyDescent="0.3">
      <c r="B18" s="44" t="s">
        <v>1</v>
      </c>
      <c r="C18" s="45"/>
      <c r="D18" s="14">
        <f>Доходы_ЮMoney!E31</f>
        <v>19728</v>
      </c>
    </row>
    <row r="19" spans="2:5" ht="15" customHeight="1" x14ac:dyDescent="0.3">
      <c r="B19" s="7"/>
      <c r="C19" s="7"/>
      <c r="D19" s="8"/>
    </row>
    <row r="20" spans="2:5" ht="15" customHeight="1" x14ac:dyDescent="0.3">
      <c r="B20" s="42" t="s">
        <v>15</v>
      </c>
      <c r="C20" s="43"/>
      <c r="D20" s="13">
        <f>SUM(D21,D23)</f>
        <v>51404</v>
      </c>
    </row>
    <row r="21" spans="2:5" ht="15" customHeight="1" x14ac:dyDescent="0.3">
      <c r="B21" s="44" t="s">
        <v>19</v>
      </c>
      <c r="C21" s="45"/>
      <c r="D21" s="14">
        <f>Расходы!D16</f>
        <v>51404</v>
      </c>
    </row>
    <row r="22" spans="2:5" ht="15" customHeight="1" x14ac:dyDescent="0.3">
      <c r="B22" s="29" t="s">
        <v>26</v>
      </c>
      <c r="C22" s="30"/>
      <c r="D22" s="31">
        <f>Расходы!D15</f>
        <v>1770</v>
      </c>
    </row>
    <row r="23" spans="2:5" ht="14.4" customHeight="1" x14ac:dyDescent="0.3">
      <c r="B23" s="44" t="s">
        <v>3</v>
      </c>
      <c r="C23" s="45"/>
      <c r="D23" s="14">
        <f>Расходы!D19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42" t="s">
        <v>16</v>
      </c>
      <c r="C25" s="43"/>
      <c r="D25" s="13">
        <f>D12+D15-D20</f>
        <v>400865.60000000009</v>
      </c>
    </row>
    <row r="26" spans="2:5" x14ac:dyDescent="0.3">
      <c r="B26" s="29" t="s">
        <v>26</v>
      </c>
      <c r="C26" s="30"/>
      <c r="D26" s="38">
        <f>D13+D17-D22</f>
        <v>13586.990000000002</v>
      </c>
    </row>
    <row r="28" spans="2:5" x14ac:dyDescent="0.3">
      <c r="D28" s="41"/>
    </row>
  </sheetData>
  <mergeCells count="7">
    <mergeCell ref="B25:C25"/>
    <mergeCell ref="B23:C23"/>
    <mergeCell ref="B20:C20"/>
    <mergeCell ref="B21:C21"/>
    <mergeCell ref="B12:C12"/>
    <mergeCell ref="B15:C15"/>
    <mergeCell ref="B18:C18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zoomScale="90" zoomScaleNormal="90" workbookViewId="0">
      <selection activeCell="H10" sqref="H10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32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6" t="s">
        <v>19</v>
      </c>
      <c r="C12" s="47"/>
      <c r="D12" s="18"/>
    </row>
    <row r="13" spans="2:4" s="33" customFormat="1" x14ac:dyDescent="0.3">
      <c r="B13" s="35">
        <v>45780</v>
      </c>
      <c r="C13" s="39" t="s">
        <v>33</v>
      </c>
      <c r="D13" s="34">
        <v>11234</v>
      </c>
    </row>
    <row r="14" spans="2:4" s="33" customFormat="1" x14ac:dyDescent="0.3">
      <c r="B14" s="35">
        <v>45796</v>
      </c>
      <c r="C14" s="40" t="s">
        <v>34</v>
      </c>
      <c r="D14" s="34">
        <v>38400</v>
      </c>
    </row>
    <row r="15" spans="2:4" s="33" customFormat="1" x14ac:dyDescent="0.3">
      <c r="B15" s="35">
        <v>45803</v>
      </c>
      <c r="C15" s="40" t="s">
        <v>35</v>
      </c>
      <c r="D15" s="34">
        <v>1770</v>
      </c>
    </row>
    <row r="16" spans="2:4" x14ac:dyDescent="0.3">
      <c r="B16" s="48" t="s">
        <v>7</v>
      </c>
      <c r="C16" s="48"/>
      <c r="D16" s="21">
        <f>SUM(D13:D15)</f>
        <v>51404</v>
      </c>
    </row>
    <row r="17" spans="2:4" x14ac:dyDescent="0.3">
      <c r="B17" s="46" t="s">
        <v>3</v>
      </c>
      <c r="C17" s="47"/>
      <c r="D17" s="18"/>
    </row>
    <row r="18" spans="2:4" x14ac:dyDescent="0.3">
      <c r="B18" s="35"/>
      <c r="C18" s="39"/>
      <c r="D18" s="19"/>
    </row>
    <row r="19" spans="2:4" x14ac:dyDescent="0.3">
      <c r="B19" s="48" t="s">
        <v>7</v>
      </c>
      <c r="C19" s="48"/>
      <c r="D19" s="21">
        <f>SUM(D18:D18)</f>
        <v>0</v>
      </c>
    </row>
  </sheetData>
  <mergeCells count="4">
    <mergeCell ref="B12:C12"/>
    <mergeCell ref="B16:C16"/>
    <mergeCell ref="B17:C17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zoomScale="90" zoomScaleNormal="90" workbookViewId="0">
      <selection activeCell="D33" sqref="D33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9" t="s">
        <v>23</v>
      </c>
      <c r="D8" s="50"/>
      <c r="E8" s="9"/>
    </row>
    <row r="9" spans="2:5" ht="16.2" customHeight="1" x14ac:dyDescent="0.35">
      <c r="B9" s="1"/>
      <c r="C9" s="49" t="s">
        <v>32</v>
      </c>
      <c r="D9" s="50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45778.502893518656</v>
      </c>
      <c r="C12" s="19">
        <v>3000</v>
      </c>
      <c r="D12" s="40" t="s">
        <v>30</v>
      </c>
      <c r="E12" s="34" t="s">
        <v>27</v>
      </c>
    </row>
    <row r="13" spans="2:5" s="33" customFormat="1" ht="14.4" customHeight="1" x14ac:dyDescent="0.3">
      <c r="B13" s="35">
        <v>45779.546655092388</v>
      </c>
      <c r="C13" s="34">
        <v>500</v>
      </c>
      <c r="D13" s="40" t="s">
        <v>29</v>
      </c>
      <c r="E13" s="34" t="s">
        <v>27</v>
      </c>
    </row>
    <row r="14" spans="2:5" s="33" customFormat="1" ht="14.4" customHeight="1" x14ac:dyDescent="0.3">
      <c r="B14" s="35">
        <v>45782.038784722332</v>
      </c>
      <c r="C14" s="34">
        <v>8500</v>
      </c>
      <c r="D14" s="40" t="s">
        <v>36</v>
      </c>
      <c r="E14" s="34" t="s">
        <v>27</v>
      </c>
    </row>
    <row r="15" spans="2:5" s="33" customFormat="1" ht="14.4" customHeight="1" x14ac:dyDescent="0.3">
      <c r="B15" s="35">
        <v>45783.274143518414</v>
      </c>
      <c r="C15" s="34">
        <v>100</v>
      </c>
      <c r="D15" s="40" t="s">
        <v>37</v>
      </c>
      <c r="E15" s="34" t="s">
        <v>27</v>
      </c>
    </row>
    <row r="16" spans="2:5" s="33" customFormat="1" ht="14.4" customHeight="1" x14ac:dyDescent="0.3">
      <c r="B16" s="35">
        <v>45789.585254629608</v>
      </c>
      <c r="C16" s="34">
        <v>3421</v>
      </c>
      <c r="D16" s="40" t="s">
        <v>38</v>
      </c>
      <c r="E16" s="34" t="s">
        <v>31</v>
      </c>
    </row>
    <row r="17" spans="2:5" s="33" customFormat="1" ht="14.4" customHeight="1" x14ac:dyDescent="0.3">
      <c r="B17" s="35">
        <v>45793.588715277612</v>
      </c>
      <c r="C17" s="34">
        <v>200</v>
      </c>
      <c r="D17" s="40" t="s">
        <v>39</v>
      </c>
      <c r="E17" s="34" t="s">
        <v>27</v>
      </c>
    </row>
    <row r="18" spans="2:5" s="33" customFormat="1" ht="14.4" customHeight="1" x14ac:dyDescent="0.3">
      <c r="B18" s="35">
        <v>45805.943750000093</v>
      </c>
      <c r="C18" s="34">
        <v>500</v>
      </c>
      <c r="D18" s="40" t="s">
        <v>40</v>
      </c>
      <c r="E18" s="34" t="s">
        <v>27</v>
      </c>
    </row>
    <row r="19" spans="2:5" s="33" customFormat="1" ht="14.4" customHeight="1" x14ac:dyDescent="0.3">
      <c r="B19" s="35">
        <v>45807.830844907556</v>
      </c>
      <c r="C19" s="34">
        <v>800</v>
      </c>
      <c r="D19" s="40" t="s">
        <v>41</v>
      </c>
      <c r="E19" s="34" t="s">
        <v>27</v>
      </c>
    </row>
    <row r="20" spans="2:5" x14ac:dyDescent="0.3">
      <c r="B20" s="24" t="s">
        <v>7</v>
      </c>
      <c r="C20" s="21">
        <f>SUM(C12:C19)</f>
        <v>17021</v>
      </c>
      <c r="D20" s="24"/>
      <c r="E20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zoomScale="90" zoomScaleNormal="90" workbookViewId="0">
      <selection activeCell="F11" sqref="F11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9" t="s">
        <v>10</v>
      </c>
      <c r="D8" s="50"/>
      <c r="E8" s="50"/>
      <c r="F8" s="50"/>
      <c r="G8" s="9"/>
    </row>
    <row r="9" spans="2:7" ht="16.2" customHeight="1" x14ac:dyDescent="0.35">
      <c r="B9" s="1"/>
      <c r="C9" s="49" t="s">
        <v>32</v>
      </c>
      <c r="D9" s="50"/>
      <c r="E9" s="50"/>
      <c r="F9" s="50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3" customFormat="1" x14ac:dyDescent="0.3">
      <c r="B12" s="35">
        <v>45777.432812500003</v>
      </c>
      <c r="C12" s="35">
        <v>45782</v>
      </c>
      <c r="D12" s="34">
        <v>500</v>
      </c>
      <c r="E12" s="34">
        <v>498</v>
      </c>
      <c r="F12" s="39" t="s">
        <v>42</v>
      </c>
      <c r="G12" s="34" t="s">
        <v>27</v>
      </c>
    </row>
    <row r="13" spans="2:7" s="33" customFormat="1" x14ac:dyDescent="0.3">
      <c r="B13" s="35">
        <v>45777.446168981478</v>
      </c>
      <c r="C13" s="35">
        <v>45782</v>
      </c>
      <c r="D13" s="34">
        <v>500</v>
      </c>
      <c r="E13" s="34">
        <v>486</v>
      </c>
      <c r="F13" s="39" t="s">
        <v>43</v>
      </c>
      <c r="G13" s="34" t="s">
        <v>27</v>
      </c>
    </row>
    <row r="14" spans="2:7" s="33" customFormat="1" x14ac:dyDescent="0.3">
      <c r="B14" s="35">
        <v>45777.607928240737</v>
      </c>
      <c r="C14" s="35">
        <v>45782</v>
      </c>
      <c r="D14" s="34">
        <v>500</v>
      </c>
      <c r="E14" s="34">
        <v>486</v>
      </c>
      <c r="F14" s="39" t="s">
        <v>44</v>
      </c>
      <c r="G14" s="34" t="s">
        <v>27</v>
      </c>
    </row>
    <row r="15" spans="2:7" s="33" customFormat="1" x14ac:dyDescent="0.3">
      <c r="B15" s="35">
        <v>45778.761261574073</v>
      </c>
      <c r="C15" s="35">
        <v>45782</v>
      </c>
      <c r="D15" s="34">
        <v>500</v>
      </c>
      <c r="E15" s="34">
        <v>486</v>
      </c>
      <c r="F15" s="39" t="s">
        <v>45</v>
      </c>
      <c r="G15" s="34" t="s">
        <v>27</v>
      </c>
    </row>
    <row r="16" spans="2:7" s="33" customFormat="1" x14ac:dyDescent="0.3">
      <c r="B16" s="35">
        <v>45782.638182870367</v>
      </c>
      <c r="C16" s="35">
        <v>45783</v>
      </c>
      <c r="D16" s="34">
        <v>1000</v>
      </c>
      <c r="E16" s="34">
        <v>972</v>
      </c>
      <c r="F16" s="39" t="s">
        <v>46</v>
      </c>
      <c r="G16" s="34" t="s">
        <v>27</v>
      </c>
    </row>
    <row r="17" spans="2:7" s="33" customFormat="1" x14ac:dyDescent="0.3">
      <c r="B17" s="35">
        <v>45783.082754629628</v>
      </c>
      <c r="C17" s="35">
        <v>45784</v>
      </c>
      <c r="D17" s="34">
        <v>200</v>
      </c>
      <c r="E17" s="34">
        <v>194.4</v>
      </c>
      <c r="F17" s="39" t="s">
        <v>47</v>
      </c>
      <c r="G17" s="34" t="s">
        <v>27</v>
      </c>
    </row>
    <row r="18" spans="2:7" s="33" customFormat="1" x14ac:dyDescent="0.3">
      <c r="B18" s="35">
        <v>45783.456250000003</v>
      </c>
      <c r="C18" s="35">
        <v>45784</v>
      </c>
      <c r="D18" s="34">
        <v>1000</v>
      </c>
      <c r="E18" s="34">
        <v>972</v>
      </c>
      <c r="F18" s="39" t="s">
        <v>48</v>
      </c>
      <c r="G18" s="34" t="s">
        <v>27</v>
      </c>
    </row>
    <row r="19" spans="2:7" s="33" customFormat="1" x14ac:dyDescent="0.3">
      <c r="B19" s="35">
        <v>45784.877789351849</v>
      </c>
      <c r="C19" s="35">
        <v>45789</v>
      </c>
      <c r="D19" s="34">
        <v>300</v>
      </c>
      <c r="E19" s="34">
        <v>291.60000000000002</v>
      </c>
      <c r="F19" s="39" t="s">
        <v>49</v>
      </c>
      <c r="G19" s="34" t="s">
        <v>27</v>
      </c>
    </row>
    <row r="20" spans="2:7" s="33" customFormat="1" x14ac:dyDescent="0.3">
      <c r="B20" s="35">
        <v>45786.140902777777</v>
      </c>
      <c r="C20" s="35">
        <v>45789</v>
      </c>
      <c r="D20" s="34">
        <v>1000</v>
      </c>
      <c r="E20" s="34">
        <v>972</v>
      </c>
      <c r="F20" s="39" t="s">
        <v>50</v>
      </c>
      <c r="G20" s="34" t="s">
        <v>27</v>
      </c>
    </row>
    <row r="21" spans="2:7" s="33" customFormat="1" x14ac:dyDescent="0.3">
      <c r="B21" s="35">
        <v>45788.904062499998</v>
      </c>
      <c r="C21" s="35">
        <v>45789</v>
      </c>
      <c r="D21" s="34">
        <v>1000</v>
      </c>
      <c r="E21" s="34">
        <v>972</v>
      </c>
      <c r="F21" s="39" t="s">
        <v>51</v>
      </c>
      <c r="G21" s="34" t="s">
        <v>27</v>
      </c>
    </row>
    <row r="22" spans="2:7" s="33" customFormat="1" x14ac:dyDescent="0.3">
      <c r="B22" s="35">
        <v>45790.532175925924</v>
      </c>
      <c r="C22" s="35">
        <v>45791</v>
      </c>
      <c r="D22" s="34">
        <v>500</v>
      </c>
      <c r="E22" s="34">
        <v>486</v>
      </c>
      <c r="F22" s="39" t="s">
        <v>52</v>
      </c>
      <c r="G22" s="34" t="s">
        <v>27</v>
      </c>
    </row>
    <row r="23" spans="2:7" s="33" customFormat="1" x14ac:dyDescent="0.3">
      <c r="B23" s="35">
        <v>45793.719965277778</v>
      </c>
      <c r="C23" s="35">
        <v>45796</v>
      </c>
      <c r="D23" s="34">
        <v>500</v>
      </c>
      <c r="E23" s="34">
        <v>486</v>
      </c>
      <c r="F23" s="39" t="s">
        <v>44</v>
      </c>
      <c r="G23" s="34" t="s">
        <v>27</v>
      </c>
    </row>
    <row r="24" spans="2:7" s="33" customFormat="1" x14ac:dyDescent="0.3">
      <c r="B24" s="35">
        <v>45796.629201388889</v>
      </c>
      <c r="C24" s="35">
        <v>45797</v>
      </c>
      <c r="D24" s="34">
        <v>5000</v>
      </c>
      <c r="E24" s="34">
        <v>4980</v>
      </c>
      <c r="F24" s="39" t="s">
        <v>53</v>
      </c>
      <c r="G24" s="34" t="s">
        <v>27</v>
      </c>
    </row>
    <row r="25" spans="2:7" s="33" customFormat="1" x14ac:dyDescent="0.3">
      <c r="B25" s="35">
        <v>45798.395092592589</v>
      </c>
      <c r="C25" s="35">
        <v>45799</v>
      </c>
      <c r="D25" s="34">
        <v>500</v>
      </c>
      <c r="E25" s="34">
        <v>486</v>
      </c>
      <c r="F25" s="39" t="s">
        <v>54</v>
      </c>
      <c r="G25" s="34" t="s">
        <v>27</v>
      </c>
    </row>
    <row r="26" spans="2:7" s="33" customFormat="1" x14ac:dyDescent="0.3">
      <c r="B26" s="35">
        <v>45800.944490740738</v>
      </c>
      <c r="C26" s="35">
        <v>45803</v>
      </c>
      <c r="D26" s="34">
        <v>1000</v>
      </c>
      <c r="E26" s="34">
        <v>996</v>
      </c>
      <c r="F26" s="39" t="s">
        <v>28</v>
      </c>
      <c r="G26" s="34" t="s">
        <v>27</v>
      </c>
    </row>
    <row r="27" spans="2:7" s="33" customFormat="1" x14ac:dyDescent="0.3">
      <c r="B27" s="35">
        <v>45802.537824074076</v>
      </c>
      <c r="C27" s="35">
        <v>45803</v>
      </c>
      <c r="D27" s="34">
        <v>5000</v>
      </c>
      <c r="E27" s="34">
        <v>4980</v>
      </c>
      <c r="F27" s="39" t="s">
        <v>55</v>
      </c>
      <c r="G27" s="34" t="s">
        <v>27</v>
      </c>
    </row>
    <row r="28" spans="2:7" s="33" customFormat="1" x14ac:dyDescent="0.3">
      <c r="B28" s="35">
        <v>45803.93273148148</v>
      </c>
      <c r="C28" s="35">
        <v>45804</v>
      </c>
      <c r="D28" s="34">
        <v>500</v>
      </c>
      <c r="E28" s="34">
        <v>486</v>
      </c>
      <c r="F28" s="39" t="s">
        <v>56</v>
      </c>
      <c r="G28" s="34" t="s">
        <v>27</v>
      </c>
    </row>
    <row r="29" spans="2:7" s="33" customFormat="1" x14ac:dyDescent="0.3">
      <c r="B29" s="35">
        <v>45805.927418981482</v>
      </c>
      <c r="C29" s="35">
        <v>45806</v>
      </c>
      <c r="D29" s="34">
        <v>100</v>
      </c>
      <c r="E29" s="34">
        <v>99.6</v>
      </c>
      <c r="F29" s="39" t="s">
        <v>57</v>
      </c>
      <c r="G29" s="34" t="s">
        <v>27</v>
      </c>
    </row>
    <row r="30" spans="2:7" s="33" customFormat="1" x14ac:dyDescent="0.3">
      <c r="B30" s="35">
        <v>45806.790300925924</v>
      </c>
      <c r="C30" s="35">
        <v>45807</v>
      </c>
      <c r="D30" s="34">
        <v>400</v>
      </c>
      <c r="E30" s="34">
        <v>398.4</v>
      </c>
      <c r="F30" s="39" t="s">
        <v>58</v>
      </c>
      <c r="G30" s="34" t="s">
        <v>27</v>
      </c>
    </row>
    <row r="31" spans="2:7" x14ac:dyDescent="0.3">
      <c r="B31" s="51" t="s">
        <v>7</v>
      </c>
      <c r="C31" s="52"/>
      <c r="D31" s="21"/>
      <c r="E31" s="21">
        <f>SUM(E12:E30)</f>
        <v>19728</v>
      </c>
      <c r="F31" s="24"/>
      <c r="G31" s="24"/>
    </row>
  </sheetData>
  <sortState ref="B12:G34">
    <sortCondition ref="B12:B34"/>
  </sortState>
  <mergeCells count="3">
    <mergeCell ref="C8:F8"/>
    <mergeCell ref="C9:F9"/>
    <mergeCell ref="B31:C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2025-06-04T18:17:20Z</dcterms:modified>
</cp:coreProperties>
</file>